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 " sheetId="1" r:id="rId1"/>
  </sheets>
  <definedNames>
    <definedName name="_xlnm.Print_Area" localSheetId="0">'VC IMAG '!$A$1:$H$44</definedName>
    <definedName name="_xlnm.Print_Titles" localSheetId="0">'VC IMAG '!$6:$6</definedName>
  </definedNames>
  <calcPr fullCalcOnLoad="1"/>
</workbook>
</file>

<file path=xl/sharedStrings.xml><?xml version="1.0" encoding="utf-8"?>
<sst xmlns="http://schemas.openxmlformats.org/spreadsheetml/2006/main" count="48" uniqueCount="48">
  <si>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</si>
  <si>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</si>
  <si>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</si>
  <si>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</si>
  <si>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</si>
  <si>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</si>
  <si>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</si>
  <si>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</si>
  <si>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</si>
  <si>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NEURORAD SRL</t>
  </si>
  <si>
    <t>SC CENTRUL MEDICAL SFANTA MARIA SRL</t>
  </si>
  <si>
    <t>SC RMN DETECT SRL</t>
  </si>
  <si>
    <t>SC SI-DI GRUP SRL</t>
  </si>
  <si>
    <t>SC SELFMED CLINIQUE SRL</t>
  </si>
  <si>
    <t>SC MED LIFE SA</t>
  </si>
  <si>
    <t>ASOCIATIA ONCOHELP</t>
  </si>
  <si>
    <t>TOTAL PUNCTAJ CRITERIU EVALUARE</t>
  </si>
  <si>
    <t>TOTAL PUNCTAJ CRITERIU DISPONIBILITATE</t>
  </si>
  <si>
    <t>SPITALUL CLINIC DE URGENTA PENTRU COPII LOUIS TURCANU TIMISOARA</t>
  </si>
  <si>
    <t>SPITALUL ORASENESC SANNICOLAU MARE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</si>
  <si>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</si>
  <si>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</si>
  <si>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</si>
  <si>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</si>
  <si>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</si>
  <si>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</si>
  <si>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MATERNA CARE SRL</t>
  </si>
  <si>
    <t>CENTRALIZATOR SERVICII PARACLINICE- NR.PUNCTE, VALOAREA PUNCTULUI, VALORI CONTRACT</t>
  </si>
  <si>
    <t>RADIOLOGIE- IMAGISTICA MEDICALA</t>
  </si>
  <si>
    <t>SCM NEUROMED - PUNCT DE LUCRU 16 DECEMBRIE 1989 NR. 43</t>
  </si>
  <si>
    <t>SCM NEUROMED - PUNCT DE LUCRU L.REBREANU NR. 104</t>
  </si>
  <si>
    <t>SC BIRSASTEANU IMAGING SOLUTIONS SRL</t>
  </si>
  <si>
    <t>SPITALUL MUNICIPAL THEODOR ANDREI LUGOJ</t>
  </si>
  <si>
    <t>SPITALUL DR. KARL DIEL JIMBOLIA</t>
  </si>
  <si>
    <t>SPITALUL CLINIC MUNICIPAL DE URGENTA TIMISOARA</t>
  </si>
  <si>
    <t>SPITALUL CLINIC DE BOLI INFECTIOASE SI PNEUMOFTIZIOLOGIE DR.VICTOR BABAES TIMISOARA</t>
  </si>
  <si>
    <t>SC CENTRUL MEDICAL ORTOPEDICS SRL</t>
  </si>
  <si>
    <t>SC RMN IMAGISTICAS SRL</t>
  </si>
  <si>
    <t>SPITALUL CLINIC JUDETEAN TIMISOARA</t>
  </si>
  <si>
    <t xml:space="preserve">SC CENTRUL MEDICAL UNIREA - PUNCT DE LUCRU STR. VIDRIGHIN </t>
  </si>
  <si>
    <t>SC CENTRUL MEDICAL UNIREA - PUNCT DE LUCRU SANNICOLAU MARE</t>
  </si>
  <si>
    <t>SC CENTRUL MEDICAL UNIREA - PUNCT DE LUCRU LUGOJ</t>
  </si>
  <si>
    <t>SC MEDICI'S SA</t>
  </si>
  <si>
    <t>CABINET MEDICAL HADIJI KALASLI SRL</t>
  </si>
  <si>
    <t>SPITALUL CLINIC CF TIMISOARA</t>
  </si>
  <si>
    <t>SC SCAN EXPERT SRL</t>
  </si>
  <si>
    <t>TOTAL VALOARE DE CONTRACT SEM.II 2023 (FORMULA)</t>
  </si>
  <si>
    <t>TOTAL VALOARE DE CONTRACT SEM.II 2023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</si>
</sst>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3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7" fillId="0" borderId="12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8"/>
  <sheetViews>
    <sheetView tabSelected="1" zoomScaleSheetLayoutView="75" zoomScalePageLayoutView="0" workbookViewId="0" topLeftCell="A31">
      <pane xSplit="3" topLeftCell="D1" activePane="topRight" state="frozen"/>
      <selection pane="topLeft" activeCell="A4" sqref="A4"/>
      <selection pane="topRight" activeCell="L6" sqref="L6"/>
    </sheetView>
  </sheetViews>
  <sheetFormatPr defaultColWidth="9.140625" defaultRowHeight="12.75"/>
  <cols>
    <col min="1" max="1" width="10.8515625" style="3" customWidth="1"/>
    <col min="2" max="2" width="43.7109375" style="3" customWidth="1"/>
    <col min="3" max="3" width="21.00390625" style="3" customWidth="1"/>
    <col min="4" max="4" width="23.28125" style="2" customWidth="1"/>
    <col min="5" max="5" width="21.8515625" style="2" customWidth="1"/>
    <col min="6" max="6" width="20.00390625" style="2" customWidth="1"/>
    <col min="7" max="7" width="21.57421875" style="2" hidden="1" customWidth="1"/>
    <col min="8" max="8" width="21.28125" style="2" customWidth="1"/>
    <col min="9" max="16384" width="9.140625" style="3" customWidth="1"/>
  </cols>
  <sheetData>
    <row r="1" ht="24.75" customHeight="1"/>
    <row r="2" spans="1:7" s="13" customFormat="1" ht="24" customHeight="1">
      <c r="A2" s="24" t="s">
        <v>27</v>
      </c>
      <c r="D2" s="12"/>
      <c r="E2" s="12"/>
      <c r="F2" s="20"/>
      <c r="G2" s="12"/>
    </row>
    <row r="3" spans="1:8" s="13" customFormat="1" ht="22.5" customHeight="1">
      <c r="A3" s="24" t="s">
        <v>28</v>
      </c>
      <c r="B3" s="14"/>
      <c r="C3" s="14"/>
      <c r="D3" s="20"/>
      <c r="E3" s="20"/>
      <c r="F3" s="20"/>
      <c r="G3" s="12"/>
      <c r="H3" s="12"/>
    </row>
    <row r="4" spans="1:6" ht="22.5" customHeight="1">
      <c r="A4" s="15"/>
      <c r="B4" s="15"/>
      <c r="C4" s="15"/>
      <c r="D4" s="21"/>
      <c r="E4" s="21"/>
      <c r="F4" s="21"/>
    </row>
    <row r="5" spans="3:8" ht="42.75" customHeight="1">
      <c r="C5" s="25" t="s">
        <v>24</v>
      </c>
      <c r="D5" s="26"/>
      <c r="E5" s="25" t="s">
        <v>25</v>
      </c>
      <c r="F5" s="26"/>
      <c r="G5" s="4"/>
      <c r="H5" s="4"/>
    </row>
    <row r="6" spans="1:8" ht="83.25" customHeight="1">
      <c r="A6" s="27" t="s">
        <v>0</v>
      </c>
      <c r="B6" s="28" t="s">
        <v>1</v>
      </c>
      <c r="C6" s="16" t="s">
        <v>2</v>
      </c>
      <c r="D6" s="29" t="s">
        <v>3</v>
      </c>
      <c r="E6" s="16" t="s">
        <v>6</v>
      </c>
      <c r="F6" s="30" t="s">
        <v>4</v>
      </c>
      <c r="G6" s="7" t="s">
        <v>46</v>
      </c>
      <c r="H6" s="7" t="s">
        <v>47</v>
      </c>
    </row>
    <row r="7" spans="1:10" ht="56.25" customHeight="1">
      <c r="A7" s="31">
        <v>1</v>
      </c>
      <c r="B7" s="10" t="s">
        <v>39</v>
      </c>
      <c r="C7" s="9">
        <v>1635.33</v>
      </c>
      <c r="D7" s="9">
        <f aca="true" t="shared" si="0" ref="D7:D35">C7*$C$39</f>
        <v>1011675.7821816754</v>
      </c>
      <c r="E7" s="9">
        <v>30</v>
      </c>
      <c r="F7" s="9">
        <f aca="true" t="shared" si="1" ref="F7:F35">E7*$F$39</f>
        <v>65208.917647058835</v>
      </c>
      <c r="G7" s="9">
        <f>D7+F7</f>
        <v>1076884.6998287342</v>
      </c>
      <c r="H7" s="9">
        <f>ROUND(G7,2)</f>
        <v>1076884.7</v>
      </c>
      <c r="J7" s="2"/>
    </row>
    <row r="8" spans="1:8" ht="63.75" customHeight="1">
      <c r="A8" s="31">
        <v>1</v>
      </c>
      <c r="B8" s="10" t="s">
        <v>40</v>
      </c>
      <c r="C8" s="9">
        <f>246.66-4.66</f>
        <v>242</v>
      </c>
      <c r="D8" s="9">
        <f t="shared" si="0"/>
        <v>149710.1742693924</v>
      </c>
      <c r="E8" s="9">
        <v>0</v>
      </c>
      <c r="F8" s="9">
        <f t="shared" si="1"/>
        <v>0</v>
      </c>
      <c r="G8" s="9">
        <f>D8+F8</f>
        <v>149710.1742693924</v>
      </c>
      <c r="H8" s="9">
        <f aca="true" t="shared" si="2" ref="H8:H34">ROUND(G8,2)</f>
        <v>149710.17</v>
      </c>
    </row>
    <row r="9" spans="1:8" ht="50.25" customHeight="1">
      <c r="A9" s="31">
        <v>1</v>
      </c>
      <c r="B9" s="10" t="s">
        <v>41</v>
      </c>
      <c r="C9" s="9">
        <v>202</v>
      </c>
      <c r="D9" s="9">
        <f t="shared" si="0"/>
        <v>124964.6909190796</v>
      </c>
      <c r="E9" s="9">
        <v>0</v>
      </c>
      <c r="F9" s="9">
        <f t="shared" si="1"/>
        <v>0</v>
      </c>
      <c r="G9" s="9">
        <f>D9+F9</f>
        <v>124964.6909190796</v>
      </c>
      <c r="H9" s="9">
        <f t="shared" si="2"/>
        <v>124964.69</v>
      </c>
    </row>
    <row r="10" spans="1:8" ht="40.5" customHeight="1">
      <c r="A10" s="31">
        <v>2</v>
      </c>
      <c r="B10" s="10" t="s">
        <v>11</v>
      </c>
      <c r="C10" s="9">
        <v>387.33</v>
      </c>
      <c r="D10" s="9">
        <f t="shared" si="0"/>
        <v>239616.70165191634</v>
      </c>
      <c r="E10" s="9">
        <v>0</v>
      </c>
      <c r="F10" s="9">
        <f t="shared" si="1"/>
        <v>0</v>
      </c>
      <c r="G10" s="9">
        <f aca="true" t="shared" si="3" ref="G10:G35">D10+F10</f>
        <v>239616.70165191634</v>
      </c>
      <c r="H10" s="9">
        <f t="shared" si="2"/>
        <v>239616.7</v>
      </c>
    </row>
    <row r="11" spans="1:10" ht="62.25" customHeight="1">
      <c r="A11" s="31">
        <v>3</v>
      </c>
      <c r="B11" s="10" t="s">
        <v>29</v>
      </c>
      <c r="C11" s="9">
        <v>1216</v>
      </c>
      <c r="D11" s="9">
        <f t="shared" si="0"/>
        <v>752262.6938495089</v>
      </c>
      <c r="E11" s="9">
        <v>60</v>
      </c>
      <c r="F11" s="9">
        <f t="shared" si="1"/>
        <v>130417.83529411767</v>
      </c>
      <c r="G11" s="9">
        <f t="shared" si="3"/>
        <v>882680.5291436266</v>
      </c>
      <c r="H11" s="9">
        <f t="shared" si="2"/>
        <v>882680.53</v>
      </c>
      <c r="J11" s="2"/>
    </row>
    <row r="12" spans="1:8" ht="54" customHeight="1">
      <c r="A12" s="31">
        <v>3</v>
      </c>
      <c r="B12" s="10" t="s">
        <v>30</v>
      </c>
      <c r="C12" s="9">
        <v>60</v>
      </c>
      <c r="D12" s="9">
        <f t="shared" si="0"/>
        <v>37118.22502546919</v>
      </c>
      <c r="E12" s="9">
        <f>30-30</f>
        <v>0</v>
      </c>
      <c r="F12" s="9">
        <f t="shared" si="1"/>
        <v>0</v>
      </c>
      <c r="G12" s="9">
        <f t="shared" si="3"/>
        <v>37118.22502546919</v>
      </c>
      <c r="H12" s="9">
        <f t="shared" si="2"/>
        <v>37118.23</v>
      </c>
    </row>
    <row r="13" spans="1:8" ht="34.5" customHeight="1">
      <c r="A13" s="31">
        <v>4</v>
      </c>
      <c r="B13" s="10" t="s">
        <v>8</v>
      </c>
      <c r="C13" s="9">
        <v>628.1</v>
      </c>
      <c r="D13" s="9">
        <f t="shared" si="0"/>
        <v>388565.9523082866</v>
      </c>
      <c r="E13" s="9">
        <v>30</v>
      </c>
      <c r="F13" s="9">
        <f t="shared" si="1"/>
        <v>65208.917647058835</v>
      </c>
      <c r="G13" s="9">
        <f t="shared" si="3"/>
        <v>453774.86995534546</v>
      </c>
      <c r="H13" s="9">
        <f t="shared" si="2"/>
        <v>453774.87</v>
      </c>
    </row>
    <row r="14" spans="1:8" ht="41.25" customHeight="1">
      <c r="A14" s="31">
        <v>5</v>
      </c>
      <c r="B14" s="10" t="s">
        <v>31</v>
      </c>
      <c r="C14" s="9">
        <v>250</v>
      </c>
      <c r="D14" s="9">
        <f t="shared" si="0"/>
        <v>154659.27093945496</v>
      </c>
      <c r="E14" s="9">
        <v>30</v>
      </c>
      <c r="F14" s="9">
        <f t="shared" si="1"/>
        <v>65208.917647058835</v>
      </c>
      <c r="G14" s="9">
        <f t="shared" si="3"/>
        <v>219868.1885865138</v>
      </c>
      <c r="H14" s="9">
        <f t="shared" si="2"/>
        <v>219868.19</v>
      </c>
    </row>
    <row r="15" spans="1:8" ht="42" customHeight="1">
      <c r="A15" s="31">
        <v>6</v>
      </c>
      <c r="B15" s="10" t="s">
        <v>10</v>
      </c>
      <c r="C15" s="9">
        <v>325</v>
      </c>
      <c r="D15" s="9">
        <f t="shared" si="0"/>
        <v>201057.05222129144</v>
      </c>
      <c r="E15" s="9">
        <v>30</v>
      </c>
      <c r="F15" s="9">
        <f t="shared" si="1"/>
        <v>65208.917647058835</v>
      </c>
      <c r="G15" s="9">
        <f t="shared" si="3"/>
        <v>266265.96986835025</v>
      </c>
      <c r="H15" s="9">
        <f t="shared" si="2"/>
        <v>266265.97</v>
      </c>
    </row>
    <row r="16" spans="1:8" ht="34.5" customHeight="1">
      <c r="A16" s="31">
        <v>7</v>
      </c>
      <c r="B16" s="10" t="s">
        <v>14</v>
      </c>
      <c r="C16" s="9">
        <v>650.67</v>
      </c>
      <c r="D16" s="9">
        <f t="shared" si="0"/>
        <v>402528.5912887006</v>
      </c>
      <c r="E16" s="9">
        <v>30</v>
      </c>
      <c r="F16" s="9">
        <f t="shared" si="1"/>
        <v>65208.917647058835</v>
      </c>
      <c r="G16" s="9">
        <f t="shared" si="3"/>
        <v>467737.5089357594</v>
      </c>
      <c r="H16" s="9">
        <f t="shared" si="2"/>
        <v>467737.51</v>
      </c>
    </row>
    <row r="17" spans="1:10" ht="40.5" customHeight="1">
      <c r="A17" s="31">
        <v>8</v>
      </c>
      <c r="B17" s="10" t="s">
        <v>35</v>
      </c>
      <c r="C17" s="9">
        <v>1162.85</v>
      </c>
      <c r="D17" s="9">
        <f t="shared" si="0"/>
        <v>719382.1328477807</v>
      </c>
      <c r="E17" s="22">
        <f>30</f>
        <v>30</v>
      </c>
      <c r="F17" s="9">
        <f t="shared" si="1"/>
        <v>65208.917647058835</v>
      </c>
      <c r="G17" s="9">
        <f t="shared" si="3"/>
        <v>784591.0504948396</v>
      </c>
      <c r="H17" s="9">
        <f t="shared" si="2"/>
        <v>784591.05</v>
      </c>
      <c r="J17" s="2"/>
    </row>
    <row r="18" spans="1:8" ht="34.5" customHeight="1">
      <c r="A18" s="31">
        <v>9</v>
      </c>
      <c r="B18" s="10" t="s">
        <v>37</v>
      </c>
      <c r="C18" s="9">
        <v>776.66</v>
      </c>
      <c r="D18" s="9">
        <f t="shared" si="0"/>
        <v>480470.6774713483</v>
      </c>
      <c r="E18" s="22">
        <v>30</v>
      </c>
      <c r="F18" s="9">
        <f t="shared" si="1"/>
        <v>65208.917647058835</v>
      </c>
      <c r="G18" s="9">
        <f t="shared" si="3"/>
        <v>545679.5951184072</v>
      </c>
      <c r="H18" s="9">
        <f t="shared" si="2"/>
        <v>545679.6</v>
      </c>
    </row>
    <row r="19" spans="1:8" ht="34.5" customHeight="1">
      <c r="A19" s="31">
        <v>10</v>
      </c>
      <c r="B19" s="10" t="s">
        <v>42</v>
      </c>
      <c r="C19" s="9">
        <v>202.67</v>
      </c>
      <c r="D19" s="9">
        <f t="shared" si="0"/>
        <v>125379.17776519734</v>
      </c>
      <c r="E19" s="9">
        <v>0</v>
      </c>
      <c r="F19" s="9">
        <f t="shared" si="1"/>
        <v>0</v>
      </c>
      <c r="G19" s="9">
        <f t="shared" si="3"/>
        <v>125379.17776519734</v>
      </c>
      <c r="H19" s="9">
        <f t="shared" si="2"/>
        <v>125379.18</v>
      </c>
    </row>
    <row r="20" spans="1:8" ht="40.5" customHeight="1">
      <c r="A20" s="31">
        <v>11</v>
      </c>
      <c r="B20" s="10" t="s">
        <v>19</v>
      </c>
      <c r="C20" s="9">
        <v>197</v>
      </c>
      <c r="D20" s="9">
        <f t="shared" si="0"/>
        <v>121871.5055002905</v>
      </c>
      <c r="E20" s="9">
        <v>0</v>
      </c>
      <c r="F20" s="9">
        <f t="shared" si="1"/>
        <v>0</v>
      </c>
      <c r="G20" s="9">
        <f t="shared" si="3"/>
        <v>121871.5055002905</v>
      </c>
      <c r="H20" s="9">
        <f t="shared" si="2"/>
        <v>121871.51</v>
      </c>
    </row>
    <row r="21" spans="1:8" ht="34.5" customHeight="1">
      <c r="A21" s="31">
        <v>12</v>
      </c>
      <c r="B21" s="10" t="s">
        <v>12</v>
      </c>
      <c r="C21" s="9">
        <v>215.25</v>
      </c>
      <c r="D21" s="9">
        <f t="shared" si="0"/>
        <v>133161.6322788707</v>
      </c>
      <c r="E21" s="9">
        <v>30</v>
      </c>
      <c r="F21" s="9">
        <f t="shared" si="1"/>
        <v>65208.917647058835</v>
      </c>
      <c r="G21" s="9">
        <f t="shared" si="3"/>
        <v>198370.54992592955</v>
      </c>
      <c r="H21" s="9">
        <f t="shared" si="2"/>
        <v>198370.55</v>
      </c>
    </row>
    <row r="22" spans="1:8" ht="34.5" customHeight="1">
      <c r="A22" s="31">
        <v>13</v>
      </c>
      <c r="B22" s="10" t="s">
        <v>7</v>
      </c>
      <c r="C22" s="9">
        <f>682-40-24.5</f>
        <v>617.5</v>
      </c>
      <c r="D22" s="9">
        <f t="shared" si="0"/>
        <v>382008.39922045375</v>
      </c>
      <c r="E22" s="9">
        <v>30</v>
      </c>
      <c r="F22" s="9">
        <f t="shared" si="1"/>
        <v>65208.917647058835</v>
      </c>
      <c r="G22" s="9">
        <f t="shared" si="3"/>
        <v>447217.3168675126</v>
      </c>
      <c r="H22" s="9">
        <f t="shared" si="2"/>
        <v>447217.32</v>
      </c>
    </row>
    <row r="23" spans="1:8" ht="34.5" customHeight="1">
      <c r="A23" s="31">
        <v>14</v>
      </c>
      <c r="B23" s="10" t="s">
        <v>9</v>
      </c>
      <c r="C23" s="9">
        <v>103.5</v>
      </c>
      <c r="D23" s="9">
        <f t="shared" si="0"/>
        <v>64028.93816893435</v>
      </c>
      <c r="E23" s="9">
        <v>30</v>
      </c>
      <c r="F23" s="9">
        <f t="shared" si="1"/>
        <v>65208.917647058835</v>
      </c>
      <c r="G23" s="9">
        <f t="shared" si="3"/>
        <v>129237.85581599319</v>
      </c>
      <c r="H23" s="9">
        <f t="shared" si="2"/>
        <v>129237.86</v>
      </c>
    </row>
    <row r="24" spans="1:8" ht="34.5" customHeight="1">
      <c r="A24" s="31">
        <v>15</v>
      </c>
      <c r="B24" s="10" t="s">
        <v>13</v>
      </c>
      <c r="C24" s="9">
        <v>416</v>
      </c>
      <c r="D24" s="9">
        <f t="shared" si="0"/>
        <v>257353.02684325306</v>
      </c>
      <c r="E24" s="9">
        <v>0</v>
      </c>
      <c r="F24" s="9">
        <f t="shared" si="1"/>
        <v>0</v>
      </c>
      <c r="G24" s="9">
        <f t="shared" si="3"/>
        <v>257353.02684325306</v>
      </c>
      <c r="H24" s="9">
        <f t="shared" si="2"/>
        <v>257353.03</v>
      </c>
    </row>
    <row r="25" spans="1:8" ht="34.5" customHeight="1">
      <c r="A25" s="31">
        <v>16</v>
      </c>
      <c r="B25" s="10" t="s">
        <v>15</v>
      </c>
      <c r="C25" s="9">
        <v>713.75</v>
      </c>
      <c r="D25" s="9">
        <f t="shared" si="0"/>
        <v>441552.2185321439</v>
      </c>
      <c r="E25" s="9">
        <v>30</v>
      </c>
      <c r="F25" s="9">
        <f t="shared" si="1"/>
        <v>65208.917647058835</v>
      </c>
      <c r="G25" s="9">
        <f t="shared" si="3"/>
        <v>506761.13617920276</v>
      </c>
      <c r="H25" s="9">
        <f t="shared" si="2"/>
        <v>506761.14</v>
      </c>
    </row>
    <row r="26" spans="1:8" ht="43.5" customHeight="1">
      <c r="A26" s="31">
        <v>17</v>
      </c>
      <c r="B26" s="10" t="s">
        <v>38</v>
      </c>
      <c r="C26" s="9">
        <v>801.89</v>
      </c>
      <c r="D26" s="9">
        <f t="shared" si="0"/>
        <v>496078.8910945581</v>
      </c>
      <c r="E26" s="9">
        <v>0</v>
      </c>
      <c r="F26" s="9">
        <f t="shared" si="1"/>
        <v>0</v>
      </c>
      <c r="G26" s="9">
        <f t="shared" si="3"/>
        <v>496078.8910945581</v>
      </c>
      <c r="H26" s="9">
        <f t="shared" si="2"/>
        <v>496078.89</v>
      </c>
    </row>
    <row r="27" spans="1:8" ht="38.25" customHeight="1">
      <c r="A27" s="31">
        <v>18</v>
      </c>
      <c r="B27" s="10" t="s">
        <v>32</v>
      </c>
      <c r="C27" s="9">
        <v>547</v>
      </c>
      <c r="D27" s="9">
        <f t="shared" si="0"/>
        <v>338394.48481552745</v>
      </c>
      <c r="E27" s="9">
        <v>30</v>
      </c>
      <c r="F27" s="9">
        <f t="shared" si="1"/>
        <v>65208.917647058835</v>
      </c>
      <c r="G27" s="9">
        <f t="shared" si="3"/>
        <v>403603.4024625863</v>
      </c>
      <c r="H27" s="9">
        <f t="shared" si="2"/>
        <v>403603.4</v>
      </c>
    </row>
    <row r="28" spans="1:8" ht="46.5" customHeight="1">
      <c r="A28" s="31">
        <v>19</v>
      </c>
      <c r="B28" s="10" t="s">
        <v>33</v>
      </c>
      <c r="C28" s="9">
        <v>200.33</v>
      </c>
      <c r="D28" s="9">
        <f t="shared" si="0"/>
        <v>123931.56698920405</v>
      </c>
      <c r="E28" s="9">
        <v>0</v>
      </c>
      <c r="F28" s="9">
        <f t="shared" si="1"/>
        <v>0</v>
      </c>
      <c r="G28" s="9">
        <f t="shared" si="3"/>
        <v>123931.56698920405</v>
      </c>
      <c r="H28" s="9">
        <f t="shared" si="2"/>
        <v>123931.57</v>
      </c>
    </row>
    <row r="29" spans="1:10" ht="42.75" customHeight="1">
      <c r="A29" s="31">
        <v>20</v>
      </c>
      <c r="B29" s="10" t="s">
        <v>34</v>
      </c>
      <c r="C29" s="9">
        <v>1592</v>
      </c>
      <c r="D29" s="9">
        <f t="shared" si="0"/>
        <v>984870.2373424491</v>
      </c>
      <c r="E29" s="9">
        <v>60</v>
      </c>
      <c r="F29" s="9">
        <f t="shared" si="1"/>
        <v>130417.83529411767</v>
      </c>
      <c r="G29" s="9">
        <f t="shared" si="3"/>
        <v>1115288.0726365668</v>
      </c>
      <c r="H29" s="9">
        <f t="shared" si="2"/>
        <v>1115288.07</v>
      </c>
      <c r="J29" s="2"/>
    </row>
    <row r="30" spans="1:8" ht="57" customHeight="1">
      <c r="A30" s="31">
        <v>21</v>
      </c>
      <c r="B30" s="10" t="s">
        <v>18</v>
      </c>
      <c r="C30" s="9">
        <v>314.12</v>
      </c>
      <c r="D30" s="9">
        <f t="shared" si="0"/>
        <v>194326.28075000638</v>
      </c>
      <c r="E30" s="9">
        <v>0</v>
      </c>
      <c r="F30" s="9">
        <f t="shared" si="1"/>
        <v>0</v>
      </c>
      <c r="G30" s="9">
        <f t="shared" si="3"/>
        <v>194326.28075000638</v>
      </c>
      <c r="H30" s="9">
        <f t="shared" si="2"/>
        <v>194326.28</v>
      </c>
    </row>
    <row r="31" spans="1:8" ht="39.75" customHeight="1">
      <c r="A31" s="31">
        <v>22</v>
      </c>
      <c r="B31" s="10" t="s">
        <v>36</v>
      </c>
      <c r="C31" s="9">
        <v>215</v>
      </c>
      <c r="D31" s="9">
        <f t="shared" si="0"/>
        <v>133006.97300793126</v>
      </c>
      <c r="E31" s="22">
        <v>0</v>
      </c>
      <c r="F31" s="9">
        <f t="shared" si="1"/>
        <v>0</v>
      </c>
      <c r="G31" s="9">
        <f t="shared" si="3"/>
        <v>133006.97300793126</v>
      </c>
      <c r="H31" s="9">
        <f t="shared" si="2"/>
        <v>133006.97</v>
      </c>
    </row>
    <row r="32" spans="1:10" ht="34.5" customHeight="1">
      <c r="A32" s="31">
        <v>23</v>
      </c>
      <c r="B32" s="10" t="s">
        <v>26</v>
      </c>
      <c r="C32" s="9">
        <v>1158.22</v>
      </c>
      <c r="D32" s="9">
        <f t="shared" si="0"/>
        <v>716517.843149982</v>
      </c>
      <c r="E32" s="22">
        <v>30</v>
      </c>
      <c r="F32" s="9">
        <f t="shared" si="1"/>
        <v>65208.917647058835</v>
      </c>
      <c r="G32" s="9">
        <f t="shared" si="3"/>
        <v>781726.7607970409</v>
      </c>
      <c r="H32" s="9">
        <f t="shared" si="2"/>
        <v>781726.76</v>
      </c>
      <c r="J32" s="2"/>
    </row>
    <row r="33" spans="1:8" ht="41.25" customHeight="1">
      <c r="A33" s="31">
        <v>24</v>
      </c>
      <c r="B33" s="10" t="s">
        <v>43</v>
      </c>
      <c r="C33" s="9">
        <v>525.16</v>
      </c>
      <c r="D33" s="9">
        <f t="shared" si="0"/>
        <v>324883.4509062566</v>
      </c>
      <c r="E33" s="22">
        <v>0</v>
      </c>
      <c r="F33" s="9">
        <f t="shared" si="1"/>
        <v>0</v>
      </c>
      <c r="G33" s="9">
        <f t="shared" si="3"/>
        <v>324883.4509062566</v>
      </c>
      <c r="H33" s="9">
        <f t="shared" si="2"/>
        <v>324883.45</v>
      </c>
    </row>
    <row r="34" spans="1:8" ht="34.5" customHeight="1">
      <c r="A34" s="31">
        <v>25</v>
      </c>
      <c r="B34" s="10" t="s">
        <v>44</v>
      </c>
      <c r="C34" s="9">
        <v>297</v>
      </c>
      <c r="D34" s="9">
        <f t="shared" si="0"/>
        <v>183735.2138760725</v>
      </c>
      <c r="E34" s="22">
        <v>0</v>
      </c>
      <c r="F34" s="9">
        <f t="shared" si="1"/>
        <v>0</v>
      </c>
      <c r="G34" s="9">
        <f t="shared" si="3"/>
        <v>183735.2138760725</v>
      </c>
      <c r="H34" s="9">
        <f t="shared" si="2"/>
        <v>183735.21</v>
      </c>
    </row>
    <row r="35" spans="1:8" ht="34.5" customHeight="1">
      <c r="A35" s="31">
        <v>26</v>
      </c>
      <c r="B35" s="10" t="s">
        <v>45</v>
      </c>
      <c r="C35" s="9">
        <v>475</v>
      </c>
      <c r="D35" s="9">
        <f t="shared" si="0"/>
        <v>293852.6147849644</v>
      </c>
      <c r="E35" s="22">
        <v>0</v>
      </c>
      <c r="F35" s="9">
        <f t="shared" si="1"/>
        <v>0</v>
      </c>
      <c r="G35" s="9">
        <f t="shared" si="3"/>
        <v>293852.6147849644</v>
      </c>
      <c r="H35" s="9">
        <f>ROUND(G35,2)-0.01</f>
        <v>293852.6</v>
      </c>
    </row>
    <row r="36" spans="1:8" s="34" customFormat="1" ht="36.75" customHeight="1">
      <c r="A36" s="32"/>
      <c r="B36" s="33" t="s">
        <v>5</v>
      </c>
      <c r="C36" s="17">
        <f aca="true" t="shared" si="4" ref="C36:H36">SUM(C7:C35)</f>
        <v>16127.33</v>
      </c>
      <c r="D36" s="17">
        <f t="shared" si="4"/>
        <v>9976964.399999999</v>
      </c>
      <c r="E36" s="17">
        <f t="shared" si="4"/>
        <v>510</v>
      </c>
      <c r="F36" s="17">
        <f t="shared" si="4"/>
        <v>1108551.6</v>
      </c>
      <c r="G36" s="17">
        <f t="shared" si="4"/>
        <v>11085516.000000002</v>
      </c>
      <c r="H36" s="17">
        <f t="shared" si="4"/>
        <v>11085515.999999998</v>
      </c>
    </row>
    <row r="37" spans="1:8" ht="78.75" customHeight="1">
      <c r="A37" s="35"/>
      <c r="B37" s="11" t="s">
        <v>16</v>
      </c>
      <c r="C37" s="18">
        <f>C36</f>
        <v>16127.33</v>
      </c>
      <c r="D37" s="6"/>
      <c r="E37" s="11" t="s">
        <v>17</v>
      </c>
      <c r="F37" s="8">
        <f>E36</f>
        <v>510</v>
      </c>
      <c r="G37" s="5"/>
      <c r="H37" s="5"/>
    </row>
    <row r="38" spans="1:8" ht="71.25" customHeight="1">
      <c r="A38" s="35"/>
      <c r="B38" s="11" t="s">
        <v>20</v>
      </c>
      <c r="C38" s="18">
        <f>0.9*11085516</f>
        <v>9976964.4</v>
      </c>
      <c r="D38" s="6"/>
      <c r="E38" s="11" t="s">
        <v>22</v>
      </c>
      <c r="F38" s="8">
        <f>0.1*11085516</f>
        <v>1108551.6</v>
      </c>
      <c r="G38" s="5"/>
      <c r="H38" s="5"/>
    </row>
    <row r="39" spans="1:8" ht="76.5" customHeight="1">
      <c r="A39" s="35"/>
      <c r="B39" s="11" t="s">
        <v>21</v>
      </c>
      <c r="C39" s="18">
        <f>C38/C37</f>
        <v>618.6370837578198</v>
      </c>
      <c r="D39" s="6"/>
      <c r="E39" s="11" t="s">
        <v>23</v>
      </c>
      <c r="F39" s="8">
        <f>F38/F37</f>
        <v>2173.6305882352945</v>
      </c>
      <c r="G39" s="6"/>
      <c r="H39" s="6"/>
    </row>
    <row r="40" spans="1:8" ht="20.25" customHeight="1">
      <c r="A40" s="35"/>
      <c r="C40" s="2"/>
      <c r="F40" s="1"/>
      <c r="G40" s="3"/>
      <c r="H40" s="3"/>
    </row>
    <row r="41" spans="3:8" ht="18.75">
      <c r="C41" s="12"/>
      <c r="D41" s="12"/>
      <c r="G41" s="6"/>
      <c r="H41" s="6"/>
    </row>
    <row r="42" spans="3:8" ht="18.75">
      <c r="C42" s="12"/>
      <c r="D42" s="12"/>
      <c r="G42" s="6"/>
      <c r="H42" s="6"/>
    </row>
    <row r="43" spans="3:8" ht="18.75">
      <c r="C43" s="19"/>
      <c r="D43" s="12"/>
      <c r="G43" s="6"/>
      <c r="H43" s="6"/>
    </row>
    <row r="44" spans="3:8" ht="18.75">
      <c r="C44" s="12"/>
      <c r="D44" s="12"/>
      <c r="G44" s="6"/>
      <c r="H44" s="6"/>
    </row>
    <row r="45" spans="7:8" ht="15.75">
      <c r="G45" s="6"/>
      <c r="H45" s="6"/>
    </row>
    <row r="46" spans="3:8" ht="15.75">
      <c r="C46" s="2"/>
      <c r="G46" s="6"/>
      <c r="H46" s="6"/>
    </row>
    <row r="47" spans="7:8" ht="15.75">
      <c r="G47" s="6"/>
      <c r="H47" s="6"/>
    </row>
    <row r="48" spans="7:8" ht="15.75">
      <c r="G48" s="6"/>
      <c r="H48" s="6"/>
    </row>
    <row r="49" spans="7:8" ht="15.75">
      <c r="G49" s="6"/>
      <c r="H49" s="6"/>
    </row>
    <row r="50" spans="7:8" ht="15.75">
      <c r="G50" s="1"/>
      <c r="H50" s="1"/>
    </row>
    <row r="51" spans="7:8" ht="15.75">
      <c r="G51" s="1"/>
      <c r="H51" s="1"/>
    </row>
    <row r="52" spans="7:8" ht="15.75">
      <c r="G52" s="1"/>
      <c r="H52" s="1"/>
    </row>
    <row r="53" spans="7:8" ht="15.75">
      <c r="G53" s="1"/>
      <c r="H53" s="1"/>
    </row>
    <row r="54" spans="7:8" ht="15.75">
      <c r="G54" s="1"/>
      <c r="H54" s="1"/>
    </row>
    <row r="55" spans="7:8" ht="15.75">
      <c r="G55" s="1"/>
      <c r="H55" s="1"/>
    </row>
    <row r="56" spans="7:8" ht="15.75">
      <c r="G56" s="1"/>
      <c r="H56" s="1"/>
    </row>
    <row r="57" spans="7:8" ht="15.75">
      <c r="G57" s="1"/>
      <c r="H57" s="1"/>
    </row>
    <row r="58" spans="7:8" ht="15.75">
      <c r="G58" s="1"/>
      <c r="H58" s="1"/>
    </row>
    <row r="59" spans="7:8" ht="15.75">
      <c r="G59" s="1"/>
      <c r="H59" s="1"/>
    </row>
    <row r="60" spans="7:8" ht="15.75">
      <c r="G60" s="1"/>
      <c r="H60" s="1"/>
    </row>
    <row r="61" spans="7:8" ht="15.75">
      <c r="G61" s="1"/>
      <c r="H61" s="1"/>
    </row>
    <row r="62" spans="7:8" ht="15.75">
      <c r="G62" s="1"/>
      <c r="H62" s="1"/>
    </row>
    <row r="63" spans="7:8" ht="15.75">
      <c r="G63" s="1"/>
      <c r="H63" s="1"/>
    </row>
    <row r="64" spans="4:5" ht="15.75">
      <c r="D64" s="23"/>
      <c r="E64" s="23"/>
    </row>
    <row r="65" spans="4:5" ht="15.75">
      <c r="D65" s="23"/>
      <c r="E65" s="23"/>
    </row>
    <row r="68" spans="4:5" ht="15.75">
      <c r="D68" s="23"/>
      <c r="E68" s="23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landscape" paperSize="9" scale="48" r:id="rId1"/>
  <rowBreaks count="1" manualBreakCount="1">
    <brk id="2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2023-07-13T11:03:12Z</cp:lastPrinted>
  <dcterms:created xsi:type="dcterms:W3CDTF">2004-01-09T07:03:24Z</dcterms:created>
  <dcterms:modified xsi:type="dcterms:W3CDTF">2023-07-18T09:13:48Z</dcterms:modified>
  <cp:category/>
  <cp:version/>
  <cp:contentType/>
  <cp:contentStatus/>
</cp:coreProperties>
</file>